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Лист1!$A$1:$AZ$21</definedName>
  </definedNames>
  <calcPr calcId="145621"/>
</workbook>
</file>

<file path=xl/calcChain.xml><?xml version="1.0" encoding="utf-8"?>
<calcChain xmlns="http://schemas.openxmlformats.org/spreadsheetml/2006/main">
  <c r="AM15" i="1" l="1"/>
  <c r="AM16" i="1"/>
  <c r="AM17" i="1"/>
  <c r="AM18" i="1"/>
  <c r="AM19" i="1"/>
  <c r="AR15" i="1"/>
  <c r="AR16" i="1"/>
  <c r="AR17" i="1"/>
  <c r="AR18" i="1"/>
  <c r="AR19" i="1"/>
  <c r="AW15" i="1"/>
  <c r="AW16" i="1"/>
  <c r="AW17" i="1"/>
  <c r="AW18" i="1"/>
  <c r="AW19" i="1"/>
  <c r="AH14" i="1"/>
  <c r="AC14" i="1"/>
  <c r="C17" i="1" l="1"/>
  <c r="C18" i="1"/>
  <c r="C19" i="1"/>
  <c r="C15" i="1"/>
  <c r="AZ14" i="1" l="1"/>
  <c r="AZ11" i="1" s="1"/>
  <c r="AY14" i="1"/>
  <c r="AY11" i="1" s="1"/>
  <c r="AX14" i="1"/>
  <c r="AX11" i="1" l="1"/>
  <c r="AW14" i="1"/>
  <c r="AW11" i="1" s="1"/>
  <c r="AK14" i="1"/>
  <c r="AI14" i="1" l="1"/>
  <c r="AV14" i="1" l="1"/>
  <c r="AV11" i="1" s="1"/>
  <c r="AH19" i="1"/>
  <c r="AU14" i="1" l="1"/>
  <c r="AU11" i="1" s="1"/>
  <c r="AT14" i="1"/>
  <c r="AT11" i="1" s="1"/>
  <c r="AS14" i="1"/>
  <c r="AS11" i="1" l="1"/>
  <c r="AR14" i="1"/>
  <c r="AR11" i="1"/>
  <c r="AF14" i="1"/>
  <c r="AE14" i="1" l="1"/>
  <c r="AC19" i="1" l="1"/>
  <c r="AQ14" i="1"/>
  <c r="AQ11" i="1" s="1"/>
  <c r="AP14" i="1"/>
  <c r="AO14" i="1"/>
  <c r="AO11" i="1" s="1"/>
  <c r="AN14" i="1"/>
  <c r="AN11" i="1" s="1"/>
  <c r="C16" i="1"/>
  <c r="C14" i="1" s="1"/>
  <c r="AP11" i="1" l="1"/>
  <c r="AM14" i="1"/>
  <c r="AM11" i="1" s="1"/>
  <c r="C11" i="1" s="1"/>
  <c r="Z14" i="1"/>
  <c r="AA14" i="1"/>
  <c r="X19" i="1" l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N19" i="1" l="1"/>
  <c r="T14" i="1" l="1"/>
  <c r="T11" i="1" s="1"/>
  <c r="O11" i="1"/>
  <c r="K14" i="1"/>
  <c r="X17" i="1"/>
  <c r="S17" i="1"/>
  <c r="N17" i="1"/>
  <c r="I17" i="1"/>
  <c r="AH16" i="1"/>
  <c r="AI11" i="1"/>
  <c r="AC16" i="1"/>
  <c r="AD14" i="1"/>
  <c r="AD11" i="1" s="1"/>
  <c r="X16" i="1"/>
  <c r="Y14" i="1"/>
  <c r="Y11" i="1" s="1"/>
  <c r="N16" i="1"/>
  <c r="I16" i="1"/>
  <c r="J14" i="1"/>
  <c r="J11" i="1" s="1"/>
  <c r="E14" i="1"/>
  <c r="E11" i="1" s="1"/>
  <c r="X14" i="1" l="1"/>
  <c r="X11" i="1"/>
  <c r="N14" i="1"/>
  <c r="AL11" i="1"/>
  <c r="AK11" i="1"/>
  <c r="AJ11" i="1"/>
  <c r="AH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I14" i="1" l="1"/>
  <c r="I11" i="1"/>
  <c r="AL14" i="1"/>
  <c r="AJ14" i="1"/>
  <c r="V14" i="1"/>
  <c r="U14" i="1"/>
  <c r="S14" i="1"/>
  <c r="M14" i="1"/>
  <c r="L14" i="1"/>
  <c r="H14" i="1"/>
  <c r="G14" i="1"/>
  <c r="F14" i="1"/>
  <c r="D17" i="1"/>
  <c r="D16" i="1"/>
  <c r="D14" i="1" l="1"/>
  <c r="D11" i="1"/>
</calcChain>
</file>

<file path=xl/sharedStrings.xml><?xml version="1.0" encoding="utf-8"?>
<sst xmlns="http://schemas.openxmlformats.org/spreadsheetml/2006/main" count="80" uniqueCount="34">
  <si>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</si>
  <si>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</si>
  <si>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</si>
  <si>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</si>
  <si>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</si>
  <si>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</si>
  <si>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</si>
  <si>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</si>
  <si>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</si>
  <si>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</si>
  <si>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</si>
  <si>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</si>
  <si>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</si>
  <si>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</si>
  <si>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</si>
  <si>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</si>
  <si>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</si>
  <si>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</si>
  <si>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</si>
  <si>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</si>
  <si>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</si>
  <si>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</si>
  <si>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Отдел благоустройства, дорожного хозяйства и транспорта администрации МР "Печора"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</si>
  <si>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</si>
  <si>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</si>
  <si>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</si>
  <si>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</si>
  <si>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</si>
  <si>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</si>
  <si>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</si>
  <si>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</si>
  <si>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</si>
  <si>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2027 год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</si>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</sst>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94"/>
  <sheetViews>
    <sheetView tabSelected="1" view="pageBreakPreview" zoomScale="70" zoomScaleNormal="55" zoomScaleSheetLayoutView="70" workbookViewId="0">
      <selection activeCell="AE2" sqref="AE2:AZ2"/>
    </sheetView>
  </sheetViews>
  <sheetFormatPr defaultRowHeight="12.75" x14ac:dyDescent="0.2"/>
  <cols>
    <col min="1" max="1" width="66.5703125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7.85546875" style="44" customWidth="1"/>
    <col min="40" max="40" width="7.28515625" style="44" bestFit="1" customWidth="1"/>
    <col min="41" max="42" width="7.7109375" style="44" bestFit="1" customWidth="1"/>
    <col min="43" max="43" width="4.42578125" style="44" hidden="1" customWidth="1"/>
    <col min="44" max="44" width="8.28515625" style="44" bestFit="1" customWidth="1"/>
    <col min="45" max="45" width="7.28515625" style="44" bestFit="1" customWidth="1"/>
    <col min="46" max="47" width="7.7109375" style="44" bestFit="1" customWidth="1"/>
    <col min="48" max="48" width="4.42578125" style="44" hidden="1" customWidth="1"/>
    <col min="49" max="49" width="9.140625" style="2"/>
    <col min="50" max="52" width="7.28515625" style="2" bestFit="1" customWidth="1"/>
    <col min="53" max="16384" width="9.140625" style="2"/>
  </cols>
  <sheetData>
    <row r="1" spans="1:52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52" ht="62.25" customHeight="1" x14ac:dyDescent="0.2"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</row>
    <row r="3" spans="1:52" ht="82.5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81" t="s">
        <v>33</v>
      </c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</row>
    <row r="4" spans="1:52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52" ht="27.75" customHeight="1" x14ac:dyDescent="0.2">
      <c r="A5" s="82" t="s">
        <v>31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</row>
    <row r="6" spans="1:52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52" ht="52.5" customHeight="1" x14ac:dyDescent="0.2">
      <c r="A7" s="61" t="s">
        <v>4</v>
      </c>
      <c r="B7" s="61" t="s">
        <v>2</v>
      </c>
      <c r="C7" s="51" t="s">
        <v>0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3"/>
    </row>
    <row r="8" spans="1:52" ht="35.25" customHeight="1" x14ac:dyDescent="0.2">
      <c r="A8" s="62"/>
      <c r="B8" s="66"/>
      <c r="C8" s="65" t="s">
        <v>1</v>
      </c>
      <c r="D8" s="51" t="s">
        <v>5</v>
      </c>
      <c r="E8" s="52"/>
      <c r="F8" s="64"/>
      <c r="G8" s="64"/>
      <c r="H8" s="11"/>
      <c r="I8" s="51" t="s">
        <v>6</v>
      </c>
      <c r="J8" s="52"/>
      <c r="K8" s="52"/>
      <c r="L8" s="52"/>
      <c r="M8" s="53"/>
      <c r="N8" s="51" t="s">
        <v>7</v>
      </c>
      <c r="O8" s="52"/>
      <c r="P8" s="52"/>
      <c r="Q8" s="52"/>
      <c r="R8" s="53"/>
      <c r="S8" s="51" t="s">
        <v>8</v>
      </c>
      <c r="T8" s="52"/>
      <c r="U8" s="52"/>
      <c r="V8" s="52"/>
      <c r="W8" s="53"/>
      <c r="X8" s="74" t="s">
        <v>9</v>
      </c>
      <c r="Y8" s="75"/>
      <c r="Z8" s="75"/>
      <c r="AA8" s="75"/>
      <c r="AB8" s="76"/>
      <c r="AC8" s="57" t="s">
        <v>14</v>
      </c>
      <c r="AD8" s="58"/>
      <c r="AE8" s="58"/>
      <c r="AF8" s="58"/>
      <c r="AG8" s="59"/>
      <c r="AH8" s="57" t="s">
        <v>20</v>
      </c>
      <c r="AI8" s="58"/>
      <c r="AJ8" s="58"/>
      <c r="AK8" s="58"/>
      <c r="AL8" s="59"/>
      <c r="AM8" s="57" t="s">
        <v>23</v>
      </c>
      <c r="AN8" s="58"/>
      <c r="AO8" s="58"/>
      <c r="AP8" s="58"/>
      <c r="AQ8" s="59"/>
      <c r="AR8" s="57" t="s">
        <v>24</v>
      </c>
      <c r="AS8" s="58"/>
      <c r="AT8" s="58"/>
      <c r="AU8" s="58"/>
      <c r="AV8" s="58"/>
      <c r="AW8" s="57" t="s">
        <v>32</v>
      </c>
      <c r="AX8" s="58"/>
      <c r="AY8" s="58"/>
      <c r="AZ8" s="59"/>
    </row>
    <row r="9" spans="1:52" ht="84.75" customHeight="1" x14ac:dyDescent="0.2">
      <c r="A9" s="63"/>
      <c r="B9" s="67"/>
      <c r="C9" s="65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5" t="s">
        <v>21</v>
      </c>
      <c r="AE9" s="45" t="s">
        <v>3</v>
      </c>
      <c r="AF9" s="45" t="s">
        <v>30</v>
      </c>
      <c r="AG9" s="45" t="s">
        <v>13</v>
      </c>
      <c r="AH9" s="12" t="s">
        <v>1</v>
      </c>
      <c r="AI9" s="45" t="s">
        <v>21</v>
      </c>
      <c r="AJ9" s="45" t="s">
        <v>3</v>
      </c>
      <c r="AK9" s="45" t="s">
        <v>30</v>
      </c>
      <c r="AL9" s="46" t="s">
        <v>13</v>
      </c>
      <c r="AM9" s="12" t="s">
        <v>1</v>
      </c>
      <c r="AN9" s="45" t="s">
        <v>21</v>
      </c>
      <c r="AO9" s="45" t="s">
        <v>3</v>
      </c>
      <c r="AP9" s="45" t="s">
        <v>30</v>
      </c>
      <c r="AQ9" s="46" t="s">
        <v>13</v>
      </c>
      <c r="AR9" s="12" t="s">
        <v>1</v>
      </c>
      <c r="AS9" s="45" t="s">
        <v>21</v>
      </c>
      <c r="AT9" s="45" t="s">
        <v>3</v>
      </c>
      <c r="AU9" s="45" t="s">
        <v>30</v>
      </c>
      <c r="AV9" s="46" t="s">
        <v>13</v>
      </c>
      <c r="AW9" s="48" t="s">
        <v>1</v>
      </c>
      <c r="AX9" s="45" t="s">
        <v>21</v>
      </c>
      <c r="AY9" s="45" t="s">
        <v>3</v>
      </c>
      <c r="AZ9" s="45" t="s">
        <v>30</v>
      </c>
    </row>
    <row r="10" spans="1:52" x14ac:dyDescent="0.2">
      <c r="A10" s="14">
        <v>1</v>
      </c>
      <c r="B10" s="12">
        <v>2</v>
      </c>
      <c r="C10" s="12">
        <v>3</v>
      </c>
      <c r="D10" s="12">
        <v>4</v>
      </c>
      <c r="E10" s="14">
        <v>5</v>
      </c>
      <c r="F10" s="48">
        <v>6</v>
      </c>
      <c r="G10" s="48">
        <v>7</v>
      </c>
      <c r="H10" s="48">
        <v>8</v>
      </c>
      <c r="I10" s="14">
        <v>9</v>
      </c>
      <c r="J10" s="48">
        <v>10</v>
      </c>
      <c r="K10" s="48">
        <v>11</v>
      </c>
      <c r="L10" s="48">
        <v>12</v>
      </c>
      <c r="M10" s="14">
        <v>13</v>
      </c>
      <c r="N10" s="48">
        <v>14</v>
      </c>
      <c r="O10" s="48">
        <v>15</v>
      </c>
      <c r="P10" s="48">
        <v>16</v>
      </c>
      <c r="Q10" s="14">
        <v>17</v>
      </c>
      <c r="R10" s="48">
        <v>18</v>
      </c>
      <c r="S10" s="48">
        <v>19</v>
      </c>
      <c r="T10" s="48">
        <v>20</v>
      </c>
      <c r="U10" s="14">
        <v>21</v>
      </c>
      <c r="V10" s="48">
        <v>22</v>
      </c>
      <c r="W10" s="48">
        <v>23</v>
      </c>
      <c r="X10" s="48">
        <v>24</v>
      </c>
      <c r="Y10" s="14">
        <v>25</v>
      </c>
      <c r="Z10" s="48">
        <v>26</v>
      </c>
      <c r="AA10" s="48">
        <v>27</v>
      </c>
      <c r="AB10" s="48">
        <v>28</v>
      </c>
      <c r="AC10" s="14">
        <v>29</v>
      </c>
      <c r="AD10" s="48">
        <v>30</v>
      </c>
      <c r="AE10" s="48">
        <v>31</v>
      </c>
      <c r="AF10" s="48">
        <v>32</v>
      </c>
      <c r="AG10" s="14">
        <v>33</v>
      </c>
      <c r="AH10" s="48">
        <v>34</v>
      </c>
      <c r="AI10" s="48">
        <v>35</v>
      </c>
      <c r="AJ10" s="48">
        <v>36</v>
      </c>
      <c r="AK10" s="14">
        <v>37</v>
      </c>
      <c r="AL10" s="48">
        <v>38</v>
      </c>
      <c r="AM10" s="48">
        <v>39</v>
      </c>
      <c r="AN10" s="48">
        <v>40</v>
      </c>
      <c r="AO10" s="14">
        <v>41</v>
      </c>
      <c r="AP10" s="48">
        <v>42</v>
      </c>
      <c r="AQ10" s="48">
        <v>43</v>
      </c>
      <c r="AR10" s="48">
        <v>44</v>
      </c>
      <c r="AS10" s="14">
        <v>45</v>
      </c>
      <c r="AT10" s="48">
        <v>46</v>
      </c>
      <c r="AU10" s="48">
        <v>47</v>
      </c>
      <c r="AV10" s="48">
        <v>48</v>
      </c>
      <c r="AW10" s="14">
        <v>49</v>
      </c>
      <c r="AX10" s="48">
        <v>50</v>
      </c>
      <c r="AY10" s="48">
        <v>51</v>
      </c>
      <c r="AZ10" s="48">
        <v>52</v>
      </c>
    </row>
    <row r="11" spans="1:52" s="15" customFormat="1" ht="48.75" customHeight="1" x14ac:dyDescent="0.2">
      <c r="A11" s="83" t="s">
        <v>12</v>
      </c>
      <c r="B11" s="68" t="s">
        <v>22</v>
      </c>
      <c r="C11" s="56">
        <f>D11+I11+N11+S11+X11+AC11+AH11+AM11+AR11+AW11</f>
        <v>373132.424</v>
      </c>
      <c r="D11" s="56">
        <f t="shared" ref="D11:AL11" si="0">SUM(D15:D19)</f>
        <v>7422.7</v>
      </c>
      <c r="E11" s="54">
        <f>SUM(E14)</f>
        <v>4320.8999999999996</v>
      </c>
      <c r="F11" s="56">
        <f t="shared" si="0"/>
        <v>1851.8</v>
      </c>
      <c r="G11" s="56">
        <f t="shared" si="0"/>
        <v>1250</v>
      </c>
      <c r="H11" s="56">
        <f t="shared" si="0"/>
        <v>0</v>
      </c>
      <c r="I11" s="56">
        <f t="shared" si="0"/>
        <v>87241.224000000002</v>
      </c>
      <c r="J11" s="54">
        <f>SUM(J14)</f>
        <v>7423.1239999999998</v>
      </c>
      <c r="K11" s="56">
        <f t="shared" si="0"/>
        <v>74353.7</v>
      </c>
      <c r="L11" s="56">
        <f t="shared" si="0"/>
        <v>5459.4</v>
      </c>
      <c r="M11" s="56">
        <f t="shared" si="0"/>
        <v>5</v>
      </c>
      <c r="N11" s="56">
        <f t="shared" si="0"/>
        <v>69170.2</v>
      </c>
      <c r="O11" s="54">
        <f>SUM(O14)</f>
        <v>10454.1</v>
      </c>
      <c r="P11" s="56">
        <f t="shared" si="0"/>
        <v>55844.2</v>
      </c>
      <c r="Q11" s="56">
        <f t="shared" si="0"/>
        <v>2851.8999999999996</v>
      </c>
      <c r="R11" s="56">
        <f t="shared" si="0"/>
        <v>20</v>
      </c>
      <c r="S11" s="56">
        <f t="shared" si="0"/>
        <v>70454.2</v>
      </c>
      <c r="T11" s="54">
        <f>SUM(T14)</f>
        <v>6305.5</v>
      </c>
      <c r="U11" s="56">
        <f t="shared" si="0"/>
        <v>54768.5</v>
      </c>
      <c r="V11" s="56">
        <f t="shared" si="0"/>
        <v>9280.1999999999989</v>
      </c>
      <c r="W11" s="56">
        <f t="shared" si="0"/>
        <v>100</v>
      </c>
      <c r="X11" s="77">
        <f>SUM(X15:X19)</f>
        <v>64240.2</v>
      </c>
      <c r="Y11" s="85">
        <f>SUM(Y14)</f>
        <v>6028.1</v>
      </c>
      <c r="Z11" s="77">
        <f t="shared" si="0"/>
        <v>56586.299999999996</v>
      </c>
      <c r="AA11" s="77">
        <f t="shared" si="0"/>
        <v>1625.8</v>
      </c>
      <c r="AB11" s="77">
        <f t="shared" si="0"/>
        <v>0</v>
      </c>
      <c r="AC11" s="56">
        <f t="shared" si="0"/>
        <v>16125.400000000001</v>
      </c>
      <c r="AD11" s="54">
        <f>SUM(AD14)</f>
        <v>5795.4</v>
      </c>
      <c r="AE11" s="56">
        <f t="shared" si="0"/>
        <v>6234.5</v>
      </c>
      <c r="AF11" s="56">
        <f t="shared" si="0"/>
        <v>4095.5</v>
      </c>
      <c r="AG11" s="56">
        <f t="shared" si="0"/>
        <v>0</v>
      </c>
      <c r="AH11" s="56">
        <f t="shared" si="0"/>
        <v>14710.6</v>
      </c>
      <c r="AI11" s="54">
        <f>SUM(AI14)</f>
        <v>5755.8</v>
      </c>
      <c r="AJ11" s="56">
        <f t="shared" si="0"/>
        <v>6632.0999999999995</v>
      </c>
      <c r="AK11" s="56">
        <f t="shared" si="0"/>
        <v>2322.6999999999998</v>
      </c>
      <c r="AL11" s="60">
        <f t="shared" si="0"/>
        <v>0</v>
      </c>
      <c r="AM11" s="70">
        <f>AM14</f>
        <v>15121.800000000001</v>
      </c>
      <c r="AN11" s="70">
        <f t="shared" ref="AN11:AP11" si="1">AN14</f>
        <v>6825.8</v>
      </c>
      <c r="AO11" s="70">
        <f t="shared" si="1"/>
        <v>6495.8</v>
      </c>
      <c r="AP11" s="70">
        <f t="shared" si="1"/>
        <v>1800.2</v>
      </c>
      <c r="AQ11" s="70">
        <f>AQ14</f>
        <v>0</v>
      </c>
      <c r="AR11" s="70">
        <f t="shared" ref="AR11:AU11" si="2">AR14</f>
        <v>14505.1</v>
      </c>
      <c r="AS11" s="70">
        <f t="shared" si="2"/>
        <v>6558.8</v>
      </c>
      <c r="AT11" s="70">
        <f t="shared" si="2"/>
        <v>6495.8</v>
      </c>
      <c r="AU11" s="70">
        <f t="shared" si="2"/>
        <v>1450.5</v>
      </c>
      <c r="AV11" s="72">
        <f>AV14</f>
        <v>0</v>
      </c>
      <c r="AW11" s="70">
        <f t="shared" ref="AW11:AZ11" si="3">AW14</f>
        <v>14141.000000000002</v>
      </c>
      <c r="AX11" s="70">
        <f t="shared" si="3"/>
        <v>6231.1</v>
      </c>
      <c r="AY11" s="70">
        <f t="shared" si="3"/>
        <v>6495.8</v>
      </c>
      <c r="AZ11" s="70">
        <f t="shared" si="3"/>
        <v>1414.1</v>
      </c>
    </row>
    <row r="12" spans="1:52" s="15" customFormat="1" ht="38.25" customHeight="1" x14ac:dyDescent="0.2">
      <c r="A12" s="84"/>
      <c r="B12" s="69"/>
      <c r="C12" s="56"/>
      <c r="D12" s="56"/>
      <c r="E12" s="55"/>
      <c r="F12" s="56"/>
      <c r="G12" s="56"/>
      <c r="H12" s="56"/>
      <c r="I12" s="56"/>
      <c r="J12" s="55"/>
      <c r="K12" s="56"/>
      <c r="L12" s="56"/>
      <c r="M12" s="56"/>
      <c r="N12" s="56"/>
      <c r="O12" s="55"/>
      <c r="P12" s="56"/>
      <c r="Q12" s="56"/>
      <c r="R12" s="56"/>
      <c r="S12" s="56"/>
      <c r="T12" s="55"/>
      <c r="U12" s="56"/>
      <c r="V12" s="56"/>
      <c r="W12" s="56"/>
      <c r="X12" s="77"/>
      <c r="Y12" s="86"/>
      <c r="Z12" s="77"/>
      <c r="AA12" s="77"/>
      <c r="AB12" s="77"/>
      <c r="AC12" s="56"/>
      <c r="AD12" s="55"/>
      <c r="AE12" s="56"/>
      <c r="AF12" s="56"/>
      <c r="AG12" s="56"/>
      <c r="AH12" s="56"/>
      <c r="AI12" s="55"/>
      <c r="AJ12" s="56"/>
      <c r="AK12" s="56"/>
      <c r="AL12" s="60"/>
      <c r="AM12" s="71"/>
      <c r="AN12" s="71"/>
      <c r="AO12" s="71"/>
      <c r="AP12" s="71"/>
      <c r="AQ12" s="71"/>
      <c r="AR12" s="71"/>
      <c r="AS12" s="71"/>
      <c r="AT12" s="71"/>
      <c r="AU12" s="71"/>
      <c r="AV12" s="73"/>
      <c r="AW12" s="71"/>
      <c r="AX12" s="71"/>
      <c r="AY12" s="71"/>
      <c r="AZ12" s="71"/>
    </row>
    <row r="13" spans="1:52" s="15" customFormat="1" ht="23.25" customHeight="1" x14ac:dyDescent="0.2">
      <c r="A13" s="78" t="s">
        <v>10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80"/>
    </row>
    <row r="14" spans="1:52" s="15" customFormat="1" ht="76.5" x14ac:dyDescent="0.2">
      <c r="A14" s="17" t="s">
        <v>11</v>
      </c>
      <c r="B14" s="24" t="s">
        <v>22</v>
      </c>
      <c r="C14" s="18">
        <f>SUM(C15:C19)</f>
        <v>373132.42400000006</v>
      </c>
      <c r="D14" s="19">
        <f t="shared" ref="D14:AL14" si="4">D15+D16+D17+D19</f>
        <v>7422.7</v>
      </c>
      <c r="E14" s="19">
        <f>SUM(E15:E19)</f>
        <v>4320.8999999999996</v>
      </c>
      <c r="F14" s="19">
        <f t="shared" si="4"/>
        <v>1851.8</v>
      </c>
      <c r="G14" s="19">
        <f t="shared" si="4"/>
        <v>1250</v>
      </c>
      <c r="H14" s="19">
        <f t="shared" si="4"/>
        <v>0</v>
      </c>
      <c r="I14" s="19">
        <f>I15+I16+I17+I19</f>
        <v>87241.224000000002</v>
      </c>
      <c r="J14" s="19">
        <f>SUM(J15:J19)</f>
        <v>7423.1239999999998</v>
      </c>
      <c r="K14" s="19">
        <f>SUM(K15:K19)</f>
        <v>74353.7</v>
      </c>
      <c r="L14" s="19">
        <f t="shared" si="4"/>
        <v>5459.4</v>
      </c>
      <c r="M14" s="19">
        <f t="shared" si="4"/>
        <v>5</v>
      </c>
      <c r="N14" s="18">
        <f>SUM(N15:N19)</f>
        <v>69170.2</v>
      </c>
      <c r="O14" s="18">
        <f>SUM(O15:O19)</f>
        <v>10454.1</v>
      </c>
      <c r="P14" s="18">
        <f>SUM(P15:P19)</f>
        <v>55844.2</v>
      </c>
      <c r="Q14" s="18">
        <f>SUM(Q15:Q19)</f>
        <v>2851.8999999999996</v>
      </c>
      <c r="R14" s="18">
        <f>SUM(R15:R19)</f>
        <v>20</v>
      </c>
      <c r="S14" s="19">
        <f t="shared" si="4"/>
        <v>70454.2</v>
      </c>
      <c r="T14" s="19">
        <f>SUM(T15:T19)</f>
        <v>6305.5</v>
      </c>
      <c r="U14" s="19">
        <f t="shared" si="4"/>
        <v>54768.5</v>
      </c>
      <c r="V14" s="19">
        <f t="shared" si="4"/>
        <v>9280.1999999999989</v>
      </c>
      <c r="W14" s="19">
        <v>0</v>
      </c>
      <c r="X14" s="20">
        <f>X15+X16+X17+X19+X18</f>
        <v>64240.2</v>
      </c>
      <c r="Y14" s="20">
        <f>SUM(Y15:Y19)</f>
        <v>6028.1</v>
      </c>
      <c r="Z14" s="20">
        <f>Z15+Z16+Z17+Z19+Z18</f>
        <v>56586.299999999996</v>
      </c>
      <c r="AA14" s="20">
        <f>AA15+AA16+AA17+AA19+AA18</f>
        <v>1625.8</v>
      </c>
      <c r="AB14" s="20">
        <v>0</v>
      </c>
      <c r="AC14" s="16">
        <f>AD14+AE14+AF14</f>
        <v>16125.4</v>
      </c>
      <c r="AD14" s="19">
        <f>SUM(AD15:AD19)</f>
        <v>5795.4</v>
      </c>
      <c r="AE14" s="16">
        <f>AE15+AE16+AE17+AE19</f>
        <v>6234.5</v>
      </c>
      <c r="AF14" s="16">
        <f>AF15+AF16+AF17+AF19+AF18</f>
        <v>4095.5</v>
      </c>
      <c r="AG14" s="16">
        <v>0</v>
      </c>
      <c r="AH14" s="16">
        <f>AI14+AJ14+AK14</f>
        <v>14710.599999999999</v>
      </c>
      <c r="AI14" s="19">
        <f>SUM(AI15:AI19)</f>
        <v>5755.8</v>
      </c>
      <c r="AJ14" s="16">
        <f t="shared" si="4"/>
        <v>6632.0999999999995</v>
      </c>
      <c r="AK14" s="21">
        <f>AK15+AK16+AK17+AK18+AK19</f>
        <v>2322.6999999999998</v>
      </c>
      <c r="AL14" s="22">
        <f t="shared" si="4"/>
        <v>0</v>
      </c>
      <c r="AM14" s="16">
        <f>AN14+AO14+AP14</f>
        <v>15121.800000000001</v>
      </c>
      <c r="AN14" s="16">
        <f t="shared" ref="AN14:AQ14" si="5">AN15+AN16+AN17+AN18+AN19</f>
        <v>6825.8</v>
      </c>
      <c r="AO14" s="16">
        <f t="shared" si="5"/>
        <v>6495.8</v>
      </c>
      <c r="AP14" s="16">
        <f t="shared" si="5"/>
        <v>1800.2</v>
      </c>
      <c r="AQ14" s="16">
        <f t="shared" si="5"/>
        <v>0</v>
      </c>
      <c r="AR14" s="16">
        <f>AS14+AT14+AU14</f>
        <v>14505.1</v>
      </c>
      <c r="AS14" s="16">
        <f t="shared" ref="AS14:AZ14" si="6">AS15+AS16+AS17+AS18+AS19</f>
        <v>6558.8</v>
      </c>
      <c r="AT14" s="16">
        <f t="shared" si="6"/>
        <v>6495.8</v>
      </c>
      <c r="AU14" s="16">
        <f t="shared" si="6"/>
        <v>1450.5</v>
      </c>
      <c r="AV14" s="49">
        <f t="shared" si="6"/>
        <v>0</v>
      </c>
      <c r="AW14" s="16">
        <f>AX14+AY14+AZ14</f>
        <v>14141.000000000002</v>
      </c>
      <c r="AX14" s="16">
        <f t="shared" si="6"/>
        <v>6231.1</v>
      </c>
      <c r="AY14" s="16">
        <f t="shared" si="6"/>
        <v>6495.8</v>
      </c>
      <c r="AZ14" s="16">
        <f t="shared" si="6"/>
        <v>1414.1</v>
      </c>
    </row>
    <row r="15" spans="1:52" ht="76.5" x14ac:dyDescent="0.2">
      <c r="A15" s="23" t="s">
        <v>25</v>
      </c>
      <c r="B15" s="24" t="s">
        <v>22</v>
      </c>
      <c r="C15" s="25">
        <f>D15+I15+N15+S15+X15+AC15+AH15+AM15+AR15+AW15</f>
        <v>7422.7</v>
      </c>
      <c r="D15" s="26">
        <v>7422.7</v>
      </c>
      <c r="E15" s="26">
        <v>4320.8999999999996</v>
      </c>
      <c r="F15" s="26">
        <v>1851.8</v>
      </c>
      <c r="G15" s="26">
        <v>1250</v>
      </c>
      <c r="H15" s="26">
        <v>0</v>
      </c>
      <c r="I15" s="25">
        <v>0</v>
      </c>
      <c r="J15" s="26">
        <v>0</v>
      </c>
      <c r="K15" s="25">
        <v>0</v>
      </c>
      <c r="L15" s="25">
        <v>0</v>
      </c>
      <c r="M15" s="25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5">
        <v>0</v>
      </c>
      <c r="T15" s="26">
        <v>0</v>
      </c>
      <c r="U15" s="25">
        <v>0</v>
      </c>
      <c r="V15" s="25">
        <v>0</v>
      </c>
      <c r="W15" s="25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8">
        <v>0</v>
      </c>
      <c r="AD15" s="26">
        <v>0</v>
      </c>
      <c r="AE15" s="28">
        <v>0</v>
      </c>
      <c r="AF15" s="28">
        <v>0</v>
      </c>
      <c r="AG15" s="28">
        <v>0</v>
      </c>
      <c r="AH15" s="28">
        <v>0</v>
      </c>
      <c r="AI15" s="26">
        <v>0</v>
      </c>
      <c r="AJ15" s="28">
        <v>0</v>
      </c>
      <c r="AK15" s="29">
        <v>0</v>
      </c>
      <c r="AL15" s="30">
        <v>0</v>
      </c>
      <c r="AM15" s="28">
        <f t="shared" ref="AM15:AM19" si="7">AN15+AO15+AP15</f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f t="shared" ref="AR15:AR19" si="8">AS15+AT15+AU15</f>
        <v>0</v>
      </c>
      <c r="AS15" s="28">
        <v>0</v>
      </c>
      <c r="AT15" s="28">
        <v>0</v>
      </c>
      <c r="AU15" s="28">
        <v>0</v>
      </c>
      <c r="AV15" s="50">
        <v>0</v>
      </c>
      <c r="AW15" s="28">
        <f t="shared" ref="AW15:AW19" si="9">AX15+AY15+AZ15</f>
        <v>0</v>
      </c>
      <c r="AX15" s="28">
        <v>0</v>
      </c>
      <c r="AY15" s="28">
        <v>0</v>
      </c>
      <c r="AZ15" s="28">
        <v>0</v>
      </c>
    </row>
    <row r="16" spans="1:52" ht="76.5" x14ac:dyDescent="0.2">
      <c r="A16" s="31" t="s">
        <v>26</v>
      </c>
      <c r="B16" s="24" t="s">
        <v>22</v>
      </c>
      <c r="C16" s="25">
        <f t="shared" ref="C16:C19" si="10">D16+I16+N16+S16+X16+AC16+AH16+AM16+AR16+AW16</f>
        <v>121909.92400000001</v>
      </c>
      <c r="D16" s="27">
        <f>F16+G16+H16</f>
        <v>0</v>
      </c>
      <c r="E16" s="27">
        <v>0</v>
      </c>
      <c r="F16" s="27">
        <v>0</v>
      </c>
      <c r="G16" s="27">
        <v>0</v>
      </c>
      <c r="H16" s="27">
        <v>0</v>
      </c>
      <c r="I16" s="26">
        <f>SUM(J16:M16)</f>
        <v>12752.024000000001</v>
      </c>
      <c r="J16" s="26">
        <v>7423.1239999999998</v>
      </c>
      <c r="K16" s="26">
        <v>4053.7</v>
      </c>
      <c r="L16" s="26">
        <v>1275.2</v>
      </c>
      <c r="M16" s="26">
        <v>0</v>
      </c>
      <c r="N16" s="26">
        <f>SUM(O16:R16)</f>
        <v>17731.399999999998</v>
      </c>
      <c r="O16" s="26">
        <v>10454.1</v>
      </c>
      <c r="P16" s="26">
        <v>5504.2</v>
      </c>
      <c r="Q16" s="26">
        <v>1773.1</v>
      </c>
      <c r="R16" s="26">
        <v>0</v>
      </c>
      <c r="S16" s="27">
        <f>SUM(T16:W16)</f>
        <v>11437.8</v>
      </c>
      <c r="T16" s="27">
        <v>6305.5</v>
      </c>
      <c r="U16" s="27">
        <v>3988.5</v>
      </c>
      <c r="V16" s="27">
        <v>1143.8</v>
      </c>
      <c r="W16" s="27">
        <v>0</v>
      </c>
      <c r="X16" s="27">
        <f>SUM(Y16:AB16)</f>
        <v>11008.699999999999</v>
      </c>
      <c r="Y16" s="27">
        <v>6028.1</v>
      </c>
      <c r="Z16" s="27">
        <v>3879.7</v>
      </c>
      <c r="AA16" s="27">
        <v>1100.9000000000001</v>
      </c>
      <c r="AB16" s="32">
        <v>0</v>
      </c>
      <c r="AC16" s="33">
        <f>SUM(AD16:AG16)</f>
        <v>12222.1</v>
      </c>
      <c r="AD16" s="27">
        <v>5795.4</v>
      </c>
      <c r="AE16" s="33">
        <v>5204.5</v>
      </c>
      <c r="AF16" s="34">
        <v>1222.2</v>
      </c>
      <c r="AG16" s="35">
        <v>0</v>
      </c>
      <c r="AH16" s="36">
        <f>SUM(AI16:AL16)</f>
        <v>13310</v>
      </c>
      <c r="AI16" s="27">
        <v>5755.8</v>
      </c>
      <c r="AJ16" s="36">
        <v>6223.2</v>
      </c>
      <c r="AK16" s="37">
        <v>1331</v>
      </c>
      <c r="AL16" s="38">
        <v>0</v>
      </c>
      <c r="AM16" s="28">
        <f t="shared" si="7"/>
        <v>14801.800000000001</v>
      </c>
      <c r="AN16" s="28">
        <v>6825.8</v>
      </c>
      <c r="AO16" s="28">
        <v>6495.8</v>
      </c>
      <c r="AP16" s="28">
        <v>1480.2</v>
      </c>
      <c r="AQ16" s="28">
        <v>0</v>
      </c>
      <c r="AR16" s="28">
        <f t="shared" si="8"/>
        <v>14505.1</v>
      </c>
      <c r="AS16" s="28">
        <v>6558.8</v>
      </c>
      <c r="AT16" s="28">
        <v>6495.8</v>
      </c>
      <c r="AU16" s="28">
        <v>1450.5</v>
      </c>
      <c r="AV16" s="50">
        <v>0</v>
      </c>
      <c r="AW16" s="28">
        <f t="shared" si="9"/>
        <v>14141.000000000002</v>
      </c>
      <c r="AX16" s="28">
        <v>6231.1</v>
      </c>
      <c r="AY16" s="28">
        <v>6495.8</v>
      </c>
      <c r="AZ16" s="28">
        <v>1414.1</v>
      </c>
    </row>
    <row r="17" spans="1:52" ht="76.5" x14ac:dyDescent="0.2">
      <c r="A17" s="31" t="s">
        <v>27</v>
      </c>
      <c r="B17" s="24" t="s">
        <v>22</v>
      </c>
      <c r="C17" s="25">
        <f t="shared" si="10"/>
        <v>233265.7</v>
      </c>
      <c r="D17" s="27">
        <f>F17+G17+H17+H17</f>
        <v>0</v>
      </c>
      <c r="E17" s="27">
        <v>0</v>
      </c>
      <c r="F17" s="27">
        <v>0</v>
      </c>
      <c r="G17" s="27">
        <v>0</v>
      </c>
      <c r="H17" s="27">
        <v>0</v>
      </c>
      <c r="I17" s="27">
        <f>SUM(J17:M17)</f>
        <v>73684.2</v>
      </c>
      <c r="J17" s="27">
        <v>0</v>
      </c>
      <c r="K17" s="27">
        <v>70000</v>
      </c>
      <c r="L17" s="27">
        <v>3684.2</v>
      </c>
      <c r="M17" s="27">
        <v>0</v>
      </c>
      <c r="N17" s="26">
        <f>SUM(O17:R17)</f>
        <v>51038.8</v>
      </c>
      <c r="O17" s="26">
        <v>0</v>
      </c>
      <c r="P17" s="26">
        <v>50000</v>
      </c>
      <c r="Q17" s="26">
        <v>1038.8</v>
      </c>
      <c r="R17" s="26">
        <v>0</v>
      </c>
      <c r="S17" s="27">
        <f>SUM(T17:W17)</f>
        <v>58037.599999999999</v>
      </c>
      <c r="T17" s="27">
        <v>0</v>
      </c>
      <c r="U17" s="27">
        <v>50000</v>
      </c>
      <c r="V17" s="27">
        <v>8037.6</v>
      </c>
      <c r="W17" s="27">
        <v>0</v>
      </c>
      <c r="X17" s="27">
        <f>SUM(Y17:AB17)</f>
        <v>50505.1</v>
      </c>
      <c r="Y17" s="27">
        <v>0</v>
      </c>
      <c r="Z17" s="27">
        <v>50000</v>
      </c>
      <c r="AA17" s="27">
        <v>505.1</v>
      </c>
      <c r="AB17" s="32">
        <v>0</v>
      </c>
      <c r="AC17" s="33">
        <v>0</v>
      </c>
      <c r="AD17" s="27">
        <v>0</v>
      </c>
      <c r="AE17" s="33">
        <v>0</v>
      </c>
      <c r="AF17" s="35">
        <v>0</v>
      </c>
      <c r="AG17" s="35">
        <v>0</v>
      </c>
      <c r="AH17" s="33">
        <f>AI17+AJ17+AK17</f>
        <v>0</v>
      </c>
      <c r="AI17" s="27">
        <v>0</v>
      </c>
      <c r="AJ17" s="33">
        <v>0</v>
      </c>
      <c r="AK17" s="35">
        <v>0</v>
      </c>
      <c r="AL17" s="38">
        <v>0</v>
      </c>
      <c r="AM17" s="28">
        <f t="shared" si="7"/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f t="shared" si="8"/>
        <v>0</v>
      </c>
      <c r="AS17" s="28">
        <v>0</v>
      </c>
      <c r="AT17" s="28">
        <v>0</v>
      </c>
      <c r="AU17" s="28">
        <v>0</v>
      </c>
      <c r="AV17" s="50">
        <v>0</v>
      </c>
      <c r="AW17" s="28">
        <f t="shared" si="9"/>
        <v>0</v>
      </c>
      <c r="AX17" s="28">
        <v>0</v>
      </c>
      <c r="AY17" s="28">
        <v>0</v>
      </c>
      <c r="AZ17" s="28">
        <v>0</v>
      </c>
    </row>
    <row r="18" spans="1:52" ht="76.5" x14ac:dyDescent="0.2">
      <c r="A18" s="31" t="s">
        <v>28</v>
      </c>
      <c r="B18" s="24" t="s">
        <v>22</v>
      </c>
      <c r="C18" s="25">
        <f t="shared" si="10"/>
        <v>5841.4</v>
      </c>
      <c r="D18" s="27">
        <f>E18+F18+G18+H18</f>
        <v>0</v>
      </c>
      <c r="E18" s="27">
        <v>0</v>
      </c>
      <c r="F18" s="27">
        <v>0</v>
      </c>
      <c r="G18" s="27">
        <v>0</v>
      </c>
      <c r="H18" s="27">
        <v>0</v>
      </c>
      <c r="I18" s="27">
        <f>J18+K18+L18+M18</f>
        <v>0</v>
      </c>
      <c r="J18" s="27">
        <v>0</v>
      </c>
      <c r="K18" s="27">
        <v>0</v>
      </c>
      <c r="L18" s="27">
        <v>0</v>
      </c>
      <c r="M18" s="27">
        <v>0</v>
      </c>
      <c r="N18" s="26">
        <f>P18+Q18</f>
        <v>0</v>
      </c>
      <c r="O18" s="26">
        <v>0</v>
      </c>
      <c r="P18" s="26">
        <v>0</v>
      </c>
      <c r="Q18" s="26">
        <v>0</v>
      </c>
      <c r="R18" s="26">
        <v>0</v>
      </c>
      <c r="S18" s="27">
        <f>T18+U18+V18+W18</f>
        <v>0</v>
      </c>
      <c r="T18" s="27">
        <v>0</v>
      </c>
      <c r="U18" s="27">
        <v>0</v>
      </c>
      <c r="V18" s="27">
        <v>0</v>
      </c>
      <c r="W18" s="27">
        <v>0</v>
      </c>
      <c r="X18" s="27">
        <f>Y18+Z18+AA18+AB18</f>
        <v>1976.3999999999999</v>
      </c>
      <c r="Y18" s="27">
        <v>0</v>
      </c>
      <c r="Z18" s="27">
        <v>1956.6</v>
      </c>
      <c r="AA18" s="27">
        <v>19.8</v>
      </c>
      <c r="AB18" s="32">
        <v>0</v>
      </c>
      <c r="AC18" s="33">
        <f>AD18+AE18+AF18+AG18</f>
        <v>2873.3</v>
      </c>
      <c r="AD18" s="27">
        <v>0</v>
      </c>
      <c r="AE18" s="33">
        <v>0</v>
      </c>
      <c r="AF18" s="35">
        <v>2873.3</v>
      </c>
      <c r="AG18" s="35">
        <v>0</v>
      </c>
      <c r="AH18" s="33">
        <f>AI18+AJ18+AK18+AL18</f>
        <v>991.7</v>
      </c>
      <c r="AI18" s="27">
        <v>0</v>
      </c>
      <c r="AJ18" s="33">
        <v>0</v>
      </c>
      <c r="AK18" s="35">
        <v>991.7</v>
      </c>
      <c r="AL18" s="38">
        <v>0</v>
      </c>
      <c r="AM18" s="28">
        <f t="shared" si="7"/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f t="shared" si="8"/>
        <v>0</v>
      </c>
      <c r="AS18" s="28">
        <v>0</v>
      </c>
      <c r="AT18" s="28">
        <v>0</v>
      </c>
      <c r="AU18" s="28">
        <v>0</v>
      </c>
      <c r="AV18" s="50">
        <v>0</v>
      </c>
      <c r="AW18" s="28">
        <f t="shared" si="9"/>
        <v>0</v>
      </c>
      <c r="AX18" s="28">
        <v>0</v>
      </c>
      <c r="AY18" s="28">
        <v>0</v>
      </c>
      <c r="AZ18" s="28">
        <v>0</v>
      </c>
    </row>
    <row r="19" spans="1:52" ht="76.5" x14ac:dyDescent="0.2">
      <c r="A19" s="31" t="s">
        <v>29</v>
      </c>
      <c r="B19" s="24" t="s">
        <v>22</v>
      </c>
      <c r="C19" s="25">
        <f t="shared" si="10"/>
        <v>4692.7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7">
        <v>805</v>
      </c>
      <c r="J19" s="25">
        <v>0</v>
      </c>
      <c r="K19" s="27">
        <v>300</v>
      </c>
      <c r="L19" s="27">
        <v>500</v>
      </c>
      <c r="M19" s="27">
        <v>5</v>
      </c>
      <c r="N19" s="26">
        <f>SUM(O19:R19)</f>
        <v>400</v>
      </c>
      <c r="O19" s="26">
        <v>0</v>
      </c>
      <c r="P19" s="26">
        <v>340</v>
      </c>
      <c r="Q19" s="26">
        <v>40</v>
      </c>
      <c r="R19" s="26">
        <v>20</v>
      </c>
      <c r="S19" s="27">
        <f>SUM(T19:W19)</f>
        <v>978.8</v>
      </c>
      <c r="T19" s="25">
        <v>0</v>
      </c>
      <c r="U19" s="27">
        <v>780</v>
      </c>
      <c r="V19" s="27">
        <v>98.8</v>
      </c>
      <c r="W19" s="27">
        <v>100</v>
      </c>
      <c r="X19" s="27">
        <f>Y19+Z19+AA19+AB19</f>
        <v>750</v>
      </c>
      <c r="Y19" s="27">
        <v>0</v>
      </c>
      <c r="Z19" s="27">
        <v>750</v>
      </c>
      <c r="AA19" s="27">
        <v>0</v>
      </c>
      <c r="AB19" s="27">
        <v>0</v>
      </c>
      <c r="AC19" s="28">
        <f>AD19+AE19+AF19+AG19</f>
        <v>1030</v>
      </c>
      <c r="AD19" s="25">
        <v>0</v>
      </c>
      <c r="AE19" s="28">
        <v>1030</v>
      </c>
      <c r="AF19" s="28">
        <v>0</v>
      </c>
      <c r="AG19" s="28">
        <v>0</v>
      </c>
      <c r="AH19" s="28">
        <f>SUM(AI19:AL19)</f>
        <v>408.9</v>
      </c>
      <c r="AI19" s="25">
        <v>0</v>
      </c>
      <c r="AJ19" s="28">
        <v>408.9</v>
      </c>
      <c r="AK19" s="28">
        <v>0</v>
      </c>
      <c r="AL19" s="28">
        <v>0</v>
      </c>
      <c r="AM19" s="28">
        <f t="shared" si="7"/>
        <v>320</v>
      </c>
      <c r="AN19" s="28">
        <v>0</v>
      </c>
      <c r="AO19" s="28">
        <v>0</v>
      </c>
      <c r="AP19" s="28">
        <v>320</v>
      </c>
      <c r="AQ19" s="28">
        <v>0</v>
      </c>
      <c r="AR19" s="28">
        <f t="shared" si="8"/>
        <v>0</v>
      </c>
      <c r="AS19" s="28">
        <v>0</v>
      </c>
      <c r="AT19" s="28">
        <v>0</v>
      </c>
      <c r="AU19" s="28">
        <v>0</v>
      </c>
      <c r="AV19" s="50">
        <v>0</v>
      </c>
      <c r="AW19" s="28">
        <f t="shared" si="9"/>
        <v>0</v>
      </c>
      <c r="AX19" s="28">
        <v>0</v>
      </c>
      <c r="AY19" s="28">
        <v>0</v>
      </c>
      <c r="AZ19" s="28">
        <v>0</v>
      </c>
    </row>
    <row r="20" spans="1:52" x14ac:dyDescent="0.2">
      <c r="A20" s="4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3"/>
      <c r="Y20" s="43"/>
      <c r="Z20" s="43"/>
      <c r="AA20" s="43"/>
      <c r="AB20" s="43"/>
      <c r="AC20" s="42"/>
      <c r="AD20" s="42"/>
      <c r="AE20" s="42"/>
      <c r="AF20" s="42"/>
      <c r="AG20" s="42"/>
      <c r="AH20" s="42"/>
      <c r="AI20" s="42"/>
      <c r="AJ20" s="4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52" ht="28.5" customHeight="1" x14ac:dyDescent="0.2"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T21" s="42"/>
      <c r="Y21" s="43"/>
      <c r="AD21" s="42"/>
      <c r="AI21" s="42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52" x14ac:dyDescent="0.2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T22" s="39"/>
      <c r="Y22" s="40"/>
      <c r="AD22" s="39"/>
      <c r="AI22" s="39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52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52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52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52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52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52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52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52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52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52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70">
    <mergeCell ref="A13:AZ13"/>
    <mergeCell ref="AE2:AZ2"/>
    <mergeCell ref="AE3:AZ3"/>
    <mergeCell ref="A5:AZ5"/>
    <mergeCell ref="C7:AZ7"/>
    <mergeCell ref="AW8:AZ8"/>
    <mergeCell ref="AW11:AW12"/>
    <mergeCell ref="AX11:AX12"/>
    <mergeCell ref="AY11:AY12"/>
    <mergeCell ref="AZ11:AZ12"/>
    <mergeCell ref="Z11:Z12"/>
    <mergeCell ref="C11:C12"/>
    <mergeCell ref="A11:A12"/>
    <mergeCell ref="Y11:Y12"/>
    <mergeCell ref="E11:E12"/>
    <mergeCell ref="J11:J12"/>
    <mergeCell ref="AT11:AT12"/>
    <mergeCell ref="AU11:AU12"/>
    <mergeCell ref="AV11:AV12"/>
    <mergeCell ref="X8:AB8"/>
    <mergeCell ref="AB11:AB12"/>
    <mergeCell ref="AA11:AA12"/>
    <mergeCell ref="AR8:AV8"/>
    <mergeCell ref="AR11:AR12"/>
    <mergeCell ref="AS11:AS12"/>
    <mergeCell ref="AM8:AQ8"/>
    <mergeCell ref="AM11:AM12"/>
    <mergeCell ref="AN11:AN12"/>
    <mergeCell ref="AO11:AO12"/>
    <mergeCell ref="AP11:AP12"/>
    <mergeCell ref="AQ11:AQ12"/>
    <mergeCell ref="X11:X12"/>
    <mergeCell ref="A7:A9"/>
    <mergeCell ref="I8:M8"/>
    <mergeCell ref="S8:W8"/>
    <mergeCell ref="D8:G8"/>
    <mergeCell ref="V11:V12"/>
    <mergeCell ref="C8:C9"/>
    <mergeCell ref="B7:B9"/>
    <mergeCell ref="B11:B12"/>
    <mergeCell ref="U11:U12"/>
    <mergeCell ref="D11:D12"/>
    <mergeCell ref="G11:G12"/>
    <mergeCell ref="I11:I12"/>
    <mergeCell ref="O11:O12"/>
    <mergeCell ref="L11:L12"/>
    <mergeCell ref="N11:N12"/>
    <mergeCell ref="W11:W12"/>
    <mergeCell ref="K11:K12"/>
    <mergeCell ref="F11:F12"/>
    <mergeCell ref="R11:R12"/>
    <mergeCell ref="T11:T12"/>
    <mergeCell ref="P11:P12"/>
    <mergeCell ref="H11:H12"/>
    <mergeCell ref="Q11:Q12"/>
    <mergeCell ref="S11:S12"/>
    <mergeCell ref="M11:M12"/>
    <mergeCell ref="N8:R8"/>
    <mergeCell ref="AD11:AD12"/>
    <mergeCell ref="AI11:AI12"/>
    <mergeCell ref="AK11:AK12"/>
    <mergeCell ref="AH8:AL8"/>
    <mergeCell ref="AC8:AG8"/>
    <mergeCell ref="AC11:AC12"/>
    <mergeCell ref="AG11:AG12"/>
    <mergeCell ref="AL11:AL12"/>
    <mergeCell ref="AE11:AE12"/>
    <mergeCell ref="AF11:AF12"/>
    <mergeCell ref="AH11:AH12"/>
    <mergeCell ref="AJ11:AJ12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2024-12-28T07:16:06Z</cp:lastPrinted>
  <dcterms:created xsi:type="dcterms:W3CDTF">2014-08-19T11:28:49Z</dcterms:created>
  <dcterms:modified xsi:type="dcterms:W3CDTF">2024-12-28T07:16:09Z</dcterms:modified>
</cp:coreProperties>
</file>